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D704EA5F-A45E-4632-BF7C-9CA1A9DBF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2" l="1"/>
  <c r="J25" i="2"/>
  <c r="J24" i="2"/>
  <c r="J23" i="2"/>
  <c r="J21" i="2"/>
  <c r="J18" i="2"/>
  <c r="J16" i="2" s="1"/>
  <c r="J17" i="2"/>
  <c r="J15" i="2"/>
  <c r="J11" i="2"/>
  <c r="I53" i="2"/>
  <c r="P53" i="2" s="1"/>
  <c r="I25" i="2"/>
  <c r="I24" i="2"/>
  <c r="I23" i="2"/>
  <c r="I16" i="2" s="1"/>
  <c r="I21" i="2"/>
  <c r="I17" i="2"/>
  <c r="I15" i="2"/>
  <c r="I11" i="2"/>
  <c r="H35" i="2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P22" i="2" s="1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L16" i="2"/>
  <c r="K16" i="2"/>
  <c r="L10" i="2"/>
  <c r="K10" i="2"/>
  <c r="J10" i="2"/>
  <c r="I10" i="2"/>
  <c r="G10" i="2"/>
  <c r="F10" i="2"/>
  <c r="C10" i="2"/>
  <c r="G16" i="2" l="1"/>
  <c r="G74" i="2" s="1"/>
  <c r="G87" i="2" s="1"/>
  <c r="P18" i="2"/>
  <c r="P35" i="2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B74" i="2"/>
  <c r="B87" i="2" s="1"/>
  <c r="O74" i="2"/>
  <c r="O87" i="2" s="1"/>
  <c r="P10" i="2"/>
  <c r="M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<sst xmlns="http://schemas.openxmlformats.org/spreadsheetml/2006/main" count="113" uniqueCount="113">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</sst>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activeCell="D96" sqref="D96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98</v>
      </c>
      <c r="B7" s="39" t="s">
        <v>106</v>
      </c>
      <c r="C7" s="39" t="s">
        <v>36</v>
      </c>
      <c r="D7" s="41" t="s">
        <v>107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s="18" customFormat="1" x14ac:dyDescent="0.25">
      <c r="A8" s="38"/>
      <c r="B8" s="40"/>
      <c r="C8" s="40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4614789.9400000004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37453755.419999994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f>3445850+145000+53000+110000</f>
        <v>3753850</v>
      </c>
      <c r="I11" s="21">
        <f>3445850+145000+244750+110000+34610.06</f>
        <v>3980210.06</v>
      </c>
      <c r="J11" s="21">
        <f>3260850+145000+252000+148000+22611.91</f>
        <v>3828461.91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27433821.369999997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217000</v>
      </c>
      <c r="I12" s="21">
        <v>217000</v>
      </c>
      <c r="J12" s="21">
        <v>217000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5965229.1699999999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f>259953.08+266523.35+33966.35</f>
        <v>560442.77999999991</v>
      </c>
      <c r="I15" s="21">
        <f>273548.16+280137.6+35361.15</f>
        <v>589046.91</v>
      </c>
      <c r="J15" s="21">
        <f>263639.88+270215.35+35472.8</f>
        <v>569328.03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4054704.88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4328775.9000000004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19861218.379999999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f>280348.33+15619.11+124430.9+3746</f>
        <v>424144.33999999997</v>
      </c>
      <c r="I17" s="26">
        <f>268336.04+16060.72+3746</f>
        <v>288142.75999999995</v>
      </c>
      <c r="J17" s="26">
        <f>273407.07+16060.75</f>
        <v>289467.82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2506585.0699999994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f>-44100+14750</f>
        <v>-29350</v>
      </c>
      <c r="I18" s="26">
        <v>37999.980000000003</v>
      </c>
      <c r="J18" s="26">
        <f>6333.33+78694</f>
        <v>85027.33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697158.64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61500</v>
      </c>
      <c r="I19" s="26">
        <v>277900</v>
      </c>
      <c r="J19" s="26">
        <v>316150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854250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f>112950.92+49855</f>
        <v>162805.91999999998</v>
      </c>
      <c r="I21" s="26">
        <f>1316896.13+65978.99</f>
        <v>1382875.1199999999</v>
      </c>
      <c r="J21" s="26">
        <f>1099550.49+312943.71</f>
        <v>1412494.2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4461790.25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260393.88</v>
      </c>
      <c r="I22" s="26">
        <v>265721.34999999998</v>
      </c>
      <c r="J22" s="26">
        <v>253685.29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1973555.3600000003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f>36439.33+32179.3+22687.08</f>
        <v>91305.71</v>
      </c>
      <c r="J23" s="26">
        <f>36439.33+106141+47560.78</f>
        <v>190141.11000000002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776062.23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f>127499.99+203373-29500+1926422.22</f>
        <v>2227795.21</v>
      </c>
      <c r="I24" s="26">
        <f>33040+84999.99+141883.2+87075+171312.4+581956.78</f>
        <v>1100267.3700000001</v>
      </c>
      <c r="J24" s="26">
        <f>34810+141600+134559.99-75449.2+53100+197150+251311.57+315071.59</f>
        <v>1052153.95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6673299.3799999999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247392.9</v>
      </c>
      <c r="I25" s="26">
        <f>35400+115286</f>
        <v>150686</v>
      </c>
      <c r="J25" s="26">
        <f>329470+76906.5+323279.7</f>
        <v>729656.2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1918517.45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312020.5</v>
      </c>
      <c r="J26" s="11">
        <f t="shared" si="4"/>
        <v>483529.92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2545199.31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6300</v>
      </c>
      <c r="I27" s="26">
        <v>0</v>
      </c>
      <c r="J27" s="26">
        <v>49356.800000000003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199150.49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300099.96000000002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300099.96000000002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125858.68</v>
      </c>
      <c r="I29" s="26">
        <v>92061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507742.52999999997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4646.25</v>
      </c>
      <c r="I33" s="26">
        <v>219959.5</v>
      </c>
      <c r="J33" s="26">
        <v>11151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434385.15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f>36598.7+4720+27924.41+78163.2+83721</f>
        <v>231127.31</v>
      </c>
      <c r="I35" s="26">
        <v>0</v>
      </c>
      <c r="J35" s="26">
        <f>87907.64+79909.98+20284.2+8909+71921+149488.3+4602</f>
        <v>423022.12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1074529.6299999999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734501.03</v>
      </c>
      <c r="J52" s="11">
        <f t="shared" si="10"/>
        <v>18956.7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1374213.8900000001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f>5074+38350+56709.03</f>
        <v>100133.03</v>
      </c>
      <c r="J53" s="26">
        <v>18956.7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411510.89000000007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44368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55047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590000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885000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9427676.790000001</v>
      </c>
      <c r="J74" s="13">
        <f t="shared" si="15"/>
        <v>9446052.4600000009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61234386.999999993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8554007.2300000004</v>
      </c>
      <c r="I87" s="25">
        <f t="shared" si="20"/>
        <v>9427676.790000001</v>
      </c>
      <c r="J87" s="25">
        <f t="shared" si="20"/>
        <v>9446052.4600000009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61234386.999999993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36" t="s">
        <v>94</v>
      </c>
      <c r="N93" s="36"/>
    </row>
    <row r="94" spans="1:16" x14ac:dyDescent="0.25">
      <c r="B94" s="29" t="s">
        <v>91</v>
      </c>
      <c r="M94" s="37" t="s">
        <v>93</v>
      </c>
      <c r="N94" s="37"/>
    </row>
    <row r="95" spans="1:16" x14ac:dyDescent="0.25">
      <c r="B95" s="28" t="s">
        <v>92</v>
      </c>
      <c r="M95" s="35" t="s">
        <v>89</v>
      </c>
      <c r="N95" s="35"/>
    </row>
    <row r="99" spans="1:9" x14ac:dyDescent="0.25">
      <c r="G99" s="35" t="s">
        <v>96</v>
      </c>
      <c r="H99" s="35"/>
      <c r="I99" s="35"/>
    </row>
    <row r="100" spans="1:9" x14ac:dyDescent="0.25">
      <c r="G100" s="34" t="s">
        <v>97</v>
      </c>
      <c r="H100" s="34"/>
      <c r="I100" s="34"/>
    </row>
    <row r="101" spans="1:9" x14ac:dyDescent="0.25">
      <c r="G101" s="35" t="s">
        <v>95</v>
      </c>
      <c r="H101" s="35"/>
      <c r="I101" s="3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9:I99"/>
    <mergeCell ref="G100:I100"/>
    <mergeCell ref="G101:I101"/>
    <mergeCell ref="M93:N93"/>
    <mergeCell ref="M94:N94"/>
    <mergeCell ref="M95:N9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2022-06-08T15:34:20Z</cp:lastPrinted>
  <dcterms:created xsi:type="dcterms:W3CDTF">2018-04-17T18:57:16Z</dcterms:created>
  <dcterms:modified xsi:type="dcterms:W3CDTF">2022-08-18T15:31:23Z</dcterms:modified>
</cp:coreProperties>
</file>